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Verband\Corona\Förderprogramme\Novemberhilfe\"/>
    </mc:Choice>
  </mc:AlternateContent>
  <xr:revisionPtr revIDLastSave="0" documentId="8_{5AAE4F1F-494C-4C59-8E10-EE33867ABD68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Novemberhilfe" sheetId="6" r:id="rId1"/>
  </sheets>
  <calcPr calcId="191029"/>
</workbook>
</file>

<file path=xl/calcChain.xml><?xml version="1.0" encoding="utf-8"?>
<calcChain xmlns="http://schemas.openxmlformats.org/spreadsheetml/2006/main">
  <c r="G12" i="6" l="1"/>
  <c r="D12" i="6" s="1"/>
  <c r="F2" i="6"/>
  <c r="B13" i="6"/>
  <c r="C13" i="6"/>
  <c r="D13" i="6" l="1"/>
  <c r="G3" i="6"/>
  <c r="G9" i="6" s="1"/>
  <c r="D3" i="6" l="1"/>
  <c r="G4" i="6" l="1"/>
  <c r="G5" i="6" s="1"/>
  <c r="D10" i="6" l="1"/>
  <c r="D11" i="6" s="1"/>
  <c r="D14" i="6"/>
  <c r="D15" i="6" s="1"/>
  <c r="D16" i="6" s="1"/>
  <c r="D20" i="6" l="1"/>
</calcChain>
</file>

<file path=xl/sharedStrings.xml><?xml version="1.0" encoding="utf-8"?>
<sst xmlns="http://schemas.openxmlformats.org/spreadsheetml/2006/main" count="30" uniqueCount="30">
  <si>
    <t>Summe</t>
  </si>
  <si>
    <t>Rückgang</t>
  </si>
  <si>
    <t>in %</t>
  </si>
  <si>
    <t>Umsätze ohne Außer Haus</t>
  </si>
  <si>
    <t>Novemberhilfe</t>
  </si>
  <si>
    <t>Kurzarbeitergeld 11/2020</t>
  </si>
  <si>
    <t>Umsatzvergleich</t>
  </si>
  <si>
    <t>Vereinsumsatz *</t>
  </si>
  <si>
    <t>* nicht zum Umsatz zählen z.B. Spenden, Mitgliedsbeiträge, Zuwendungen der öffentlichen Hand, Zuschüsse nach dem Sozialdienstleister-Einsatzgesetz (SodEG) oder die Überbrückungshilfe</t>
  </si>
  <si>
    <t>grün: Werte eintragen</t>
  </si>
  <si>
    <t>blau: Wert wird berechnet</t>
  </si>
  <si>
    <t>Umsatzverteilung</t>
  </si>
  <si>
    <t>Schließung in Tagen (Nov 20)</t>
  </si>
  <si>
    <t>Verein</t>
  </si>
  <si>
    <t>25% erstattbaren Umsatz des Vorjahres</t>
  </si>
  <si>
    <t>Umsatz &gt;25% des Vorjahresmonats</t>
  </si>
  <si>
    <t>anrechnung wenn Wert &gt;0</t>
  </si>
  <si>
    <t>Umsatzerstattung</t>
  </si>
  <si>
    <t>Anrechnung KUG</t>
  </si>
  <si>
    <t>ggf. Anrechnung</t>
  </si>
  <si>
    <t>sonstige</t>
  </si>
  <si>
    <t>(nicht bei gem.Vereinen)</t>
  </si>
  <si>
    <t>z.B. Überbrückungshilfe II</t>
  </si>
  <si>
    <t>Die Novemberhilfe basiert auf zwei Werten: Der Umsatz November 2019 und der Umsatz November 2020.</t>
  </si>
  <si>
    <t>Der Umsatz wird jeweils ohne Spenden, Mitgliedsbeiträge, Zuwendungen der öffentlichen Hand, Zuschüsse nach dem Sozialdienstleister-Einsatzgesetz oder die Überbrückungshilfe berechnet.</t>
  </si>
  <si>
    <t xml:space="preserve">In diesem Beispiel ist der Umsatz vom November 2020 höher als 25% des Umsatzes aus November 2019. </t>
  </si>
  <si>
    <t xml:space="preserve">Die Werte werden gegengerechnet: Umsatz 2020 minus 25% des Umsatzes 2019 = </t>
  </si>
  <si>
    <t>9 (3000 minus 2500). Die Differenz wird von der Novemberhilfe abgezogen.</t>
  </si>
  <si>
    <t xml:space="preserve"> Wenn es nur eine Teilschließung gab, wird tagesgenau abgerechnet. </t>
  </si>
  <si>
    <t>Umsätze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</si>
</sst>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/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17" fontId="1" fillId="0" borderId="0" xfId="0" applyNumberFormat="1" applyFont="1"/>
    <xf numFmtId="4" fontId="3" fillId="2" borderId="0" xfId="0" applyNumberFormat="1" applyFont="1" applyFill="1"/>
    <xf numFmtId="4" fontId="1" fillId="0" borderId="0" xfId="0" applyNumberFormat="1" applyFont="1"/>
    <xf numFmtId="0" fontId="1" fillId="0" borderId="2" xfId="0" applyFont="1" applyBorder="1" applyAlignment="1">
      <alignment horizontal="right"/>
    </xf>
    <xf numFmtId="0" fontId="0" fillId="0" borderId="2" xfId="0" applyBorder="1"/>
    <xf numFmtId="0" fontId="2" fillId="0" borderId="0" xfId="0" applyFont="1" applyAlignment="1">
      <alignment horizontal="right"/>
    </xf>
    <xf numFmtId="4" fontId="1" fillId="3" borderId="1" xfId="0" applyNumberFormat="1" applyFont="1" applyFill="1" applyBorder="1"/>
    <xf numFmtId="0" fontId="0" fillId="3" borderId="0" xfId="0" applyFill="1"/>
    <xf numFmtId="4" fontId="0" fillId="3" borderId="0" xfId="0" applyNumberFormat="1" applyFill="1"/>
    <xf numFmtId="10" fontId="0" fillId="3" borderId="0" xfId="0" applyNumberFormat="1" applyFill="1"/>
    <xf numFmtId="4" fontId="1" fillId="3" borderId="0" xfId="0" applyNumberFormat="1" applyFont="1" applyFill="1"/>
    <xf numFmtId="9" fontId="0" fillId="3" borderId="0" xfId="0" applyNumberFormat="1" applyFill="1"/>
    <xf numFmtId="4" fontId="1" fillId="3" borderId="2" xfId="0" applyNumberFormat="1" applyFont="1" applyFill="1" applyBorder="1"/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9" fontId="4" fillId="3" borderId="0" xfId="0" applyNumberFormat="1" applyFont="1" applyFill="1"/>
    <xf numFmtId="4" fontId="4" fillId="3" borderId="0" xfId="0" applyNumberFormat="1" applyFont="1" applyFill="1" applyAlignment="1">
      <alignment horizontal="left"/>
    </xf>
    <xf numFmtId="0" fontId="2" fillId="0" borderId="0" xfId="0" applyFont="1"/>
    <xf numFmtId="0" fontId="2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>
    <pageSetUpPr fitToPage="1"/>
  </sheetPr>
  <dimension ref="A1:M25"/>
  <sheetViews>
    <sheetView tabSelected="1" zoomScaleNormal="100" workbookViewId="0">
      <selection activeCell="C7" sqref="C7"/>
    </sheetView>
  </sheetViews>
  <sheetFormatPr baseColWidth="10" defaultRowHeight="15" x14ac:dyDescent="0.25"/>
  <cols>
    <col min="1" max="1" width="26.85546875" style="5" bestFit="1" customWidth="1"/>
    <col min="2" max="2" width="26.85546875" style="5" customWidth="1"/>
    <col min="3" max="3" width="20.140625" style="5" bestFit="1" customWidth="1"/>
    <col min="4" max="5" width="11.42578125" style="5"/>
    <col min="6" max="6" width="24" style="5" bestFit="1" customWidth="1"/>
    <col min="7" max="7" width="11.5703125" style="5" customWidth="1"/>
    <col min="8" max="16384" width="11.42578125" style="5"/>
  </cols>
  <sheetData>
    <row r="1" spans="1:7" x14ac:dyDescent="0.25">
      <c r="A1" s="1" t="s">
        <v>6</v>
      </c>
      <c r="C1" s="9"/>
      <c r="D1" s="9">
        <v>43770</v>
      </c>
      <c r="E1" s="9"/>
      <c r="F1" s="1"/>
      <c r="G1" s="9">
        <v>44136</v>
      </c>
    </row>
    <row r="2" spans="1:7" x14ac:dyDescent="0.25">
      <c r="B2" s="5" t="s">
        <v>7</v>
      </c>
      <c r="C2" s="6"/>
      <c r="D2" s="8">
        <v>10000</v>
      </c>
      <c r="E2" s="6"/>
      <c r="F2" s="5" t="str">
        <f>B2</f>
        <v>Vereinsumsatz *</v>
      </c>
      <c r="G2" s="10">
        <v>3000</v>
      </c>
    </row>
    <row r="3" spans="1:7" x14ac:dyDescent="0.25">
      <c r="A3" s="7" t="s">
        <v>9</v>
      </c>
      <c r="B3" s="2" t="s">
        <v>0</v>
      </c>
      <c r="C3" s="3"/>
      <c r="D3" s="15">
        <f>SUM(D2:D2)</f>
        <v>10000</v>
      </c>
      <c r="E3" s="3"/>
      <c r="G3" s="15">
        <f>SUM(G2:G2)</f>
        <v>3000</v>
      </c>
    </row>
    <row r="4" spans="1:7" x14ac:dyDescent="0.25">
      <c r="A4" s="16" t="s">
        <v>10</v>
      </c>
      <c r="B4" s="28" t="s">
        <v>8</v>
      </c>
      <c r="C4" s="29"/>
      <c r="D4" s="29"/>
      <c r="E4" s="29"/>
      <c r="F4" s="4" t="s">
        <v>1</v>
      </c>
      <c r="G4" s="17">
        <f>G3-D3</f>
        <v>-7000</v>
      </c>
    </row>
    <row r="5" spans="1:7" ht="22.5" customHeight="1" x14ac:dyDescent="0.25">
      <c r="B5" s="30"/>
      <c r="C5" s="30"/>
      <c r="D5" s="30"/>
      <c r="E5" s="30"/>
      <c r="F5" s="4" t="s">
        <v>2</v>
      </c>
      <c r="G5" s="18">
        <f>G4/D3</f>
        <v>-0.7</v>
      </c>
    </row>
    <row r="6" spans="1:7" x14ac:dyDescent="0.25">
      <c r="B6" s="1" t="s">
        <v>11</v>
      </c>
      <c r="D6" s="6"/>
      <c r="E6" s="6"/>
      <c r="F6" s="6"/>
      <c r="G6" s="6"/>
    </row>
    <row r="7" spans="1:7" x14ac:dyDescent="0.25">
      <c r="C7" s="14"/>
      <c r="E7" s="6"/>
      <c r="F7" s="6"/>
      <c r="G7" s="8">
        <v>0</v>
      </c>
    </row>
    <row r="8" spans="1:7" x14ac:dyDescent="0.25">
      <c r="D8" s="6"/>
      <c r="E8" s="6"/>
      <c r="F8" s="6"/>
      <c r="G8" s="6"/>
    </row>
    <row r="9" spans="1:7" x14ac:dyDescent="0.25">
      <c r="B9" s="11" t="s">
        <v>29</v>
      </c>
      <c r="D9" s="19">
        <v>10000</v>
      </c>
      <c r="E9" s="11"/>
      <c r="F9" s="11" t="s">
        <v>3</v>
      </c>
      <c r="G9" s="19">
        <f>G3-G7</f>
        <v>3000</v>
      </c>
    </row>
    <row r="10" spans="1:7" x14ac:dyDescent="0.25">
      <c r="B10" s="1" t="s">
        <v>17</v>
      </c>
      <c r="C10" s="20">
        <v>0.75</v>
      </c>
      <c r="D10" s="17">
        <f>D9*C10</f>
        <v>7500</v>
      </c>
      <c r="E10" s="6"/>
      <c r="F10" s="6"/>
      <c r="G10" s="6"/>
    </row>
    <row r="11" spans="1:7" x14ac:dyDescent="0.25">
      <c r="B11" s="5" t="s">
        <v>12</v>
      </c>
      <c r="C11" s="7">
        <v>29</v>
      </c>
      <c r="D11" s="19">
        <f>D10/30*C11</f>
        <v>7250</v>
      </c>
      <c r="E11" s="6"/>
      <c r="F11" s="6"/>
      <c r="G11" s="6"/>
    </row>
    <row r="12" spans="1:7" x14ac:dyDescent="0.25">
      <c r="B12" s="1" t="s">
        <v>18</v>
      </c>
      <c r="D12" s="17">
        <f>G12</f>
        <v>0</v>
      </c>
      <c r="F12" s="1" t="s">
        <v>5</v>
      </c>
      <c r="G12" s="19">
        <f>G13</f>
        <v>0</v>
      </c>
    </row>
    <row r="13" spans="1:7" x14ac:dyDescent="0.25">
      <c r="B13" s="5" t="str">
        <f>B11</f>
        <v>Schließung in Tagen (Nov 20)</v>
      </c>
      <c r="C13" s="7">
        <f>C11</f>
        <v>29</v>
      </c>
      <c r="D13" s="19">
        <f>D12/30*C13</f>
        <v>0</v>
      </c>
      <c r="F13" s="5" t="s">
        <v>13</v>
      </c>
      <c r="G13" s="8">
        <v>0</v>
      </c>
    </row>
    <row r="14" spans="1:7" x14ac:dyDescent="0.25">
      <c r="A14" s="23"/>
      <c r="B14" s="24" t="s">
        <v>14</v>
      </c>
      <c r="C14" s="25">
        <v>0.25</v>
      </c>
      <c r="D14" s="26">
        <f>D9*C14</f>
        <v>2500</v>
      </c>
      <c r="G14" s="8"/>
    </row>
    <row r="15" spans="1:7" x14ac:dyDescent="0.25">
      <c r="A15" s="23"/>
      <c r="B15" s="24" t="s">
        <v>15</v>
      </c>
      <c r="C15" s="23"/>
      <c r="D15" s="26">
        <f>G9-D14</f>
        <v>500</v>
      </c>
      <c r="G15" s="8"/>
    </row>
    <row r="16" spans="1:7" x14ac:dyDescent="0.25">
      <c r="B16" s="4" t="s">
        <v>16</v>
      </c>
      <c r="D16" s="19">
        <f>IF(D15&gt;0,D15,0)</f>
        <v>500</v>
      </c>
      <c r="G16" s="6"/>
    </row>
    <row r="17" spans="2:13" x14ac:dyDescent="0.25">
      <c r="B17" s="22" t="s">
        <v>19</v>
      </c>
      <c r="D17" s="19"/>
      <c r="G17" s="6"/>
    </row>
    <row r="18" spans="2:13" x14ac:dyDescent="0.25">
      <c r="B18" s="4" t="s">
        <v>22</v>
      </c>
      <c r="C18" s="27" t="s">
        <v>21</v>
      </c>
      <c r="D18" s="8">
        <v>0</v>
      </c>
      <c r="G18" s="6"/>
    </row>
    <row r="19" spans="2:13" x14ac:dyDescent="0.25">
      <c r="B19" s="4" t="s">
        <v>20</v>
      </c>
      <c r="D19" s="8">
        <v>0</v>
      </c>
      <c r="G19" s="6"/>
    </row>
    <row r="20" spans="2:13" ht="15.75" thickBot="1" x14ac:dyDescent="0.3">
      <c r="B20" s="13"/>
      <c r="C20" s="12" t="s">
        <v>4</v>
      </c>
      <c r="D20" s="21">
        <f>D11-D13-D16-D18-D19</f>
        <v>6750</v>
      </c>
      <c r="E20" s="6"/>
      <c r="F20" s="6"/>
      <c r="G20" s="6"/>
    </row>
    <row r="21" spans="2:13" ht="15.75" thickTop="1" x14ac:dyDescent="0.25">
      <c r="D21" s="6"/>
      <c r="E21" s="6"/>
      <c r="F21" s="6"/>
      <c r="G21" s="6"/>
    </row>
    <row r="22" spans="2:13" x14ac:dyDescent="0.25">
      <c r="B22" s="31" t="s">
        <v>23</v>
      </c>
      <c r="G22" s="5" t="s">
        <v>28</v>
      </c>
    </row>
    <row r="23" spans="2:13" x14ac:dyDescent="0.25">
      <c r="B23" s="31" t="s">
        <v>24</v>
      </c>
    </row>
    <row r="24" spans="2:13" x14ac:dyDescent="0.25">
      <c r="B24" s="31" t="s">
        <v>25</v>
      </c>
      <c r="G24" s="5" t="s">
        <v>26</v>
      </c>
      <c r="M24" s="5" t="s">
        <v>27</v>
      </c>
    </row>
    <row r="25" spans="2:13" x14ac:dyDescent="0.25">
      <c r="B25" s="31"/>
    </row>
  </sheetData>
  <mergeCells count="1">
    <mergeCell ref="B4:E5"/>
  </mergeCells>
  <pageMargins left="0.7" right="0.7" top="0.78740157499999996" bottom="0.78740157499999996" header="0.3" footer="0.3"/>
  <pageSetup paperSize="9" scale="9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b0031658-d115-4e09-a52f-c7d7889bb3c3</BSO999929>
</file>

<file path=customXml/itemProps1.xml><?xml version="1.0" encoding="utf-8"?>
<ds:datastoreItem xmlns:ds="http://schemas.openxmlformats.org/officeDocument/2006/customXml" ds:itemID="{625C088F-302F-488D-8582-BEFDD0D95CC2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Novemberhilfe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Hartmann, Stefan</dc:creator>
  <cp:lastModifiedBy>Hanne</cp:lastModifiedBy>
  <cp:lastPrinted>2020-11-26T14:11:51Z</cp:lastPrinted>
  <dcterms:created xsi:type="dcterms:W3CDTF">2020-09-27T08:20:56Z</dcterms:created>
  <dcterms:modified xsi:type="dcterms:W3CDTF">2020-11-26T14:32:47Z</dcterms:modified>
</cp:coreProperties>
</file>